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<sst xmlns="http://schemas.openxmlformats.org/spreadsheetml/2006/main" count="85" uniqueCount="58">
  <si>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 xml:space="preserve">План работ и услуг на 2011г. по содержанию и ремонту  общего имущества многоквартирного дома: </t>
  </si>
  <si>
    <t>Сидоренко, 3</t>
  </si>
  <si>
    <t>Всего запланировано работ по ремонту и содержанию жилья, в т.ч.</t>
  </si>
  <si>
    <t>Наименование статей</t>
  </si>
  <si>
    <t>Ед.изм.</t>
  </si>
  <si>
    <t>Объем 
(кол-во)</t>
  </si>
  <si>
    <t>Цена за ед., 
руб.</t>
  </si>
  <si>
    <t>Стоимость 
на 2011 год, 
руб.</t>
  </si>
  <si>
    <t>1. Электроэнергия потребляемая в местах общего пользования (подъездное и лифтовое освещение)</t>
  </si>
  <si>
    <t>кВт</t>
  </si>
  <si>
    <t>2. Техническое обслуживание  внутридомового газового оборудования, всего, в т.ч.:</t>
  </si>
  <si>
    <t xml:space="preserve"> - техническое обслуживание 4-х конфорочных плит</t>
  </si>
  <si>
    <t>плита</t>
  </si>
  <si>
    <t xml:space="preserve"> - техническое обслуживание импортных плит с газовой духовкой</t>
  </si>
  <si>
    <t xml:space="preserve"> - проверка на плотность фланцевых, резьбовых, сварочных соединений в подъездах дома</t>
  </si>
  <si>
    <t>соединений</t>
  </si>
  <si>
    <t xml:space="preserve"> - проверка герметичности внутреннего газопровода и газового оборудования</t>
  </si>
  <si>
    <t>стояк</t>
  </si>
  <si>
    <t xml:space="preserve"> - аварийное обслуживание (в месяц 1549,80 руб.)</t>
  </si>
  <si>
    <t>3. Вывоз и захоронение твердых бытовых отходов</t>
  </si>
  <si>
    <t>м3</t>
  </si>
  <si>
    <t>4. Техническое обслуживание и содержание лифтов, всего, в т.ч.:</t>
  </si>
  <si>
    <t xml:space="preserve"> - техническое обслуживание лифтов (в месяц 6942,12 руб.)</t>
  </si>
  <si>
    <t>лифт</t>
  </si>
  <si>
    <t xml:space="preserve"> - техническое содержание лифтов (в месяц 9854,58 руб.)</t>
  </si>
  <si>
    <t xml:space="preserve"> - техническое обслуживание ЛДСС (в месяц 396,41 руб.)</t>
  </si>
  <si>
    <t>5. Аварийное техническое обслуживание (в месяц 4934,96 руб.)</t>
  </si>
  <si>
    <t>м2 общей площади дома</t>
  </si>
  <si>
    <t>6. Услуги по приему и обработке платежей, работа паспортного стола (по договору 2,1% от начислений + НДС 18%)</t>
  </si>
  <si>
    <t>руб. плановые начисления на 2011 год</t>
  </si>
  <si>
    <t>7. Уборка тротуаров и дворовых территорий</t>
  </si>
  <si>
    <t>приложение</t>
  </si>
  <si>
    <t>8. Уборка внутридомовых мест общего пользования</t>
  </si>
  <si>
    <t xml:space="preserve"> - подметание лестничных площадок и маршей (в месяц 2986,99 руб.)</t>
  </si>
  <si>
    <t>м2</t>
  </si>
  <si>
    <t xml:space="preserve"> - мытье лестничных клеток и маршей (2 раза в год в теплый период)</t>
  </si>
  <si>
    <t xml:space="preserve"> - уборка площадки перед входом в подъезд (собрать и убрать мусор) - в месяц 115,84 руб.</t>
  </si>
  <si>
    <t>9. Обслуживание мусоропровода</t>
  </si>
  <si>
    <t>10. Вывоз крупногабаритного мусора</t>
  </si>
  <si>
    <t xml:space="preserve">11. Обслуживание инженерных коммуникаций, ремонт теплового контура, подготовка дома к зиме </t>
  </si>
  <si>
    <t>12. Ремонт подъезда (подъезд № 1,2,3), козырьков над подъездами, ремонт крылец перед подъездами, ремонт тамбуров со стороны фасада</t>
  </si>
  <si>
    <t>подъезд</t>
  </si>
  <si>
    <t>смета</t>
  </si>
  <si>
    <t>13. Смена внутренних трубопроводов розлива горячего водоснабжения</t>
  </si>
  <si>
    <t>п.м.</t>
  </si>
  <si>
    <t>14. Смена внутренних трубопроводов розлива холодного  водоснабжения</t>
  </si>
  <si>
    <t>15. Смена внутренних трубопроводов стояков горячего водоснабжения</t>
  </si>
  <si>
    <t>16. Смена внутренних трубопроводов стояков холодного водоснабжения</t>
  </si>
  <si>
    <t>17. Смена внутренних трубопроводов канализационных труб</t>
  </si>
  <si>
    <t>18. Смена запорной арматуры</t>
  </si>
  <si>
    <t>шт.</t>
  </si>
  <si>
    <t>19. Ремонт подъездного отопления</t>
  </si>
  <si>
    <t>19. Установка приборов учета холодного водоснабжения</t>
  </si>
  <si>
    <t>20. Мероприятия по энергосбережению</t>
  </si>
  <si>
    <t>21. Проверка вентканалов</t>
  </si>
  <si>
    <t>22. Санитарная обработка мест общего пользования (дератизация в месяц 261,2 руб.)</t>
  </si>
  <si>
    <t>23. Услуги управления</t>
  </si>
  <si>
    <t>Администрация ООО «Служба заказчика по ЖКХ»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</si>
</sst>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 topLeftCell="A25">
      <selection activeCell="A44" sqref="A44"/>
    </sheetView>
  </sheetViews>
  <sheetFormatPr defaultColWidth="9.140625" defaultRowHeight="12.75"/>
  <cols>
    <col min="1" max="1" width="56.7109375" style="1" customWidth="1"/>
    <col min="2" max="3" width="17.28125" style="1" customWidth="1"/>
    <col min="4" max="4" width="0" style="1" hidden="1" customWidth="1"/>
    <col min="5" max="5" width="17.00390625" style="1" customWidth="1"/>
    <col min="6" max="16384" width="9.140625" style="1" customWidth="1"/>
  </cols>
  <sheetData>
    <row r="2" spans="1:3" ht="41.25" customHeight="1">
      <c r="A2" s="17" t="s">
        <v>0</v>
      </c>
      <c r="B2" s="17"/>
      <c r="C2" s="17"/>
    </row>
    <row r="3" spans="1:3" ht="24" customHeight="1">
      <c r="A3" s="18" t="s">
        <v>1</v>
      </c>
      <c r="B3" s="18"/>
      <c r="C3" s="18"/>
    </row>
    <row r="6" spans="1:5" ht="27.75" customHeight="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ht="33.75" customHeight="1">
      <c r="A7" s="3" t="s">
        <v>2</v>
      </c>
      <c r="B7" s="4"/>
      <c r="C7" s="5"/>
      <c r="D7" s="5"/>
      <c r="E7" s="6">
        <f>E8+E9+E15+E16+E20+E21+E22+E23+E27+E28+E29+E30+E31+E32+E33+E35+E36+E37+E38+E40+E41+E42+E39+E34</f>
        <v>1544292.9352064</v>
      </c>
    </row>
    <row r="8" spans="1:5" ht="27.75" customHeight="1">
      <c r="A8" s="7" t="s">
        <v>8</v>
      </c>
      <c r="B8" s="5" t="s">
        <v>9</v>
      </c>
      <c r="C8" s="8">
        <f>33800/2</f>
        <v>16900</v>
      </c>
      <c r="D8" s="9">
        <v>2.93</v>
      </c>
      <c r="E8" s="10">
        <f>C8*D8</f>
        <v>49517</v>
      </c>
    </row>
    <row r="9" spans="1:5" ht="32.25" customHeight="1">
      <c r="A9" s="7" t="s">
        <v>10</v>
      </c>
      <c r="B9" s="5"/>
      <c r="C9" s="5"/>
      <c r="D9" s="5"/>
      <c r="E9" s="10">
        <f>E10+E11+E12+E13+E14</f>
        <v>53808.05</v>
      </c>
    </row>
    <row r="10" spans="1:5" ht="30.75" customHeight="1">
      <c r="A10" s="7" t="s">
        <v>11</v>
      </c>
      <c r="B10" s="5" t="s">
        <v>12</v>
      </c>
      <c r="C10" s="5">
        <v>38</v>
      </c>
      <c r="D10" s="5">
        <v>545.26</v>
      </c>
      <c r="E10" s="10">
        <f>C10*D10</f>
        <v>20719.88</v>
      </c>
    </row>
    <row r="11" spans="1:5" ht="30.75" customHeight="1">
      <c r="A11" s="7" t="s">
        <v>13</v>
      </c>
      <c r="B11" s="5" t="s">
        <v>12</v>
      </c>
      <c r="C11" s="5">
        <v>19</v>
      </c>
      <c r="D11" s="5">
        <v>442.47</v>
      </c>
      <c r="E11" s="10">
        <f>C11*D11</f>
        <v>8406.93</v>
      </c>
    </row>
    <row r="12" spans="1:5" ht="30.75" customHeight="1">
      <c r="A12" s="7" t="s">
        <v>14</v>
      </c>
      <c r="B12" s="5" t="s">
        <v>15</v>
      </c>
      <c r="C12" s="5">
        <v>78</v>
      </c>
      <c r="D12" s="11">
        <v>12.4</v>
      </c>
      <c r="E12" s="10">
        <f>C12*D12</f>
        <v>967.2</v>
      </c>
    </row>
    <row r="13" spans="1:5" ht="30.75" customHeight="1">
      <c r="A13" s="7" t="s">
        <v>16</v>
      </c>
      <c r="B13" s="5" t="s">
        <v>17</v>
      </c>
      <c r="C13" s="5">
        <v>12</v>
      </c>
      <c r="D13" s="5">
        <v>426.37</v>
      </c>
      <c r="E13" s="10">
        <f>C13*D13</f>
        <v>5116.4400000000005</v>
      </c>
    </row>
    <row r="14" spans="1:5" ht="17.25" customHeight="1">
      <c r="A14" s="7" t="s">
        <v>18</v>
      </c>
      <c r="B14" s="5" t="s">
        <v>12</v>
      </c>
      <c r="C14" s="12">
        <v>90</v>
      </c>
      <c r="D14" s="5">
        <v>17.22</v>
      </c>
      <c r="E14" s="10">
        <f>C14*D14*12</f>
        <v>18597.6</v>
      </c>
    </row>
    <row r="15" spans="1:5" ht="28.5" customHeight="1">
      <c r="A15" s="7" t="s">
        <v>19</v>
      </c>
      <c r="B15" s="5" t="s">
        <v>20</v>
      </c>
      <c r="C15" s="9">
        <f>3152.16/12</f>
        <v>262.68</v>
      </c>
      <c r="D15" s="9">
        <v>224.08</v>
      </c>
      <c r="E15" s="10">
        <f>C15*D15</f>
        <v>58861.33440000001</v>
      </c>
    </row>
    <row r="16" spans="1:5" ht="31.5" customHeight="1">
      <c r="A16" s="7" t="s">
        <v>21</v>
      </c>
      <c r="B16" s="5"/>
      <c r="C16" s="5"/>
      <c r="D16" s="5"/>
      <c r="E16" s="10">
        <f>E17+E18+E19</f>
        <v>206317.28879999998</v>
      </c>
    </row>
    <row r="17" spans="1:5" ht="18.75" customHeight="1">
      <c r="A17" s="7" t="s">
        <v>22</v>
      </c>
      <c r="B17" s="5" t="s">
        <v>23</v>
      </c>
      <c r="C17" s="5">
        <v>3</v>
      </c>
      <c r="D17" s="11">
        <f>1961.05*1.18</f>
        <v>2314.0389999999998</v>
      </c>
      <c r="E17" s="10">
        <f>C17*D17*12</f>
        <v>83305.404</v>
      </c>
    </row>
    <row r="18" spans="1:5" ht="29.25" customHeight="1">
      <c r="A18" s="7" t="s">
        <v>24</v>
      </c>
      <c r="B18" s="5" t="s">
        <v>23</v>
      </c>
      <c r="C18" s="5">
        <v>3</v>
      </c>
      <c r="D18" s="11">
        <f>2783.78*1.18</f>
        <v>3284.8604</v>
      </c>
      <c r="E18" s="10">
        <f>C18*D18*12</f>
        <v>118254.9744</v>
      </c>
    </row>
    <row r="19" spans="1:5" ht="21" customHeight="1">
      <c r="A19" s="7" t="s">
        <v>25</v>
      </c>
      <c r="B19" s="5" t="s">
        <v>23</v>
      </c>
      <c r="C19" s="5">
        <v>3</v>
      </c>
      <c r="D19" s="11">
        <f>111.98*1.18</f>
        <v>132.1364</v>
      </c>
      <c r="E19" s="10">
        <f>C19*D19*12</f>
        <v>4756.910400000001</v>
      </c>
    </row>
    <row r="20" spans="1:5" ht="27.75" customHeight="1">
      <c r="A20" s="7" t="s">
        <v>26</v>
      </c>
      <c r="B20" s="5" t="s">
        <v>27</v>
      </c>
      <c r="C20" s="5">
        <v>5544.9</v>
      </c>
      <c r="D20" s="5">
        <v>0.89</v>
      </c>
      <c r="E20" s="10">
        <f>C20*D20*12</f>
        <v>59219.53199999999</v>
      </c>
    </row>
    <row r="21" spans="1:5" ht="41.25" customHeight="1">
      <c r="A21" s="7" t="s">
        <v>28</v>
      </c>
      <c r="B21" s="5" t="s">
        <v>29</v>
      </c>
      <c r="C21" s="12">
        <v>1502390.88</v>
      </c>
      <c r="D21" s="5">
        <f>0.021*1.18</f>
        <v>0.02478</v>
      </c>
      <c r="E21" s="10">
        <f>C21*D21</f>
        <v>37229.2460064</v>
      </c>
    </row>
    <row r="22" spans="1:5" ht="31.5" customHeight="1">
      <c r="A22" s="7" t="s">
        <v>30</v>
      </c>
      <c r="B22" s="5"/>
      <c r="C22" s="5"/>
      <c r="D22" s="5" t="s">
        <v>31</v>
      </c>
      <c r="E22" s="10">
        <v>78787.58</v>
      </c>
    </row>
    <row r="23" spans="1:5" ht="30">
      <c r="A23" s="7" t="s">
        <v>32</v>
      </c>
      <c r="B23" s="5"/>
      <c r="C23" s="5"/>
      <c r="D23" s="5" t="s">
        <v>31</v>
      </c>
      <c r="E23" s="10">
        <v>41034.39</v>
      </c>
    </row>
    <row r="24" spans="1:5" ht="30">
      <c r="A24" s="7" t="s">
        <v>33</v>
      </c>
      <c r="B24" s="5" t="s">
        <v>34</v>
      </c>
      <c r="C24" s="5">
        <v>386.5</v>
      </c>
      <c r="D24" s="13">
        <f>E24/C24/8/12</f>
        <v>0.9660381630012935</v>
      </c>
      <c r="E24" s="14">
        <v>35843.88</v>
      </c>
    </row>
    <row r="25" spans="1:5" ht="30">
      <c r="A25" s="7" t="s">
        <v>35</v>
      </c>
      <c r="B25" s="5" t="s">
        <v>34</v>
      </c>
      <c r="C25" s="5">
        <v>386.5</v>
      </c>
      <c r="D25" s="13">
        <f>E25/C25/2</f>
        <v>2.2778783958602844</v>
      </c>
      <c r="E25" s="14">
        <v>1760.8</v>
      </c>
    </row>
    <row r="26" spans="1:5" ht="30">
      <c r="A26" s="7" t="s">
        <v>36</v>
      </c>
      <c r="B26" s="5" t="s">
        <v>34</v>
      </c>
      <c r="C26" s="15">
        <v>9</v>
      </c>
      <c r="D26" s="13">
        <f>E26/C26/8/12</f>
        <v>1.6088888888888888</v>
      </c>
      <c r="E26" s="14">
        <v>1390.08</v>
      </c>
    </row>
    <row r="27" spans="1:5" ht="30">
      <c r="A27" s="7" t="s">
        <v>37</v>
      </c>
      <c r="B27" s="5"/>
      <c r="C27" s="5"/>
      <c r="D27" s="5" t="s">
        <v>31</v>
      </c>
      <c r="E27" s="10">
        <v>125071.41</v>
      </c>
    </row>
    <row r="28" spans="1:5" ht="15">
      <c r="A28" s="7" t="s">
        <v>38</v>
      </c>
      <c r="B28" s="5" t="s">
        <v>20</v>
      </c>
      <c r="C28" s="5">
        <v>16.95</v>
      </c>
      <c r="D28" s="11">
        <v>590</v>
      </c>
      <c r="E28" s="10">
        <f>C28*D28</f>
        <v>10000.5</v>
      </c>
    </row>
    <row r="29" spans="1:5" ht="30">
      <c r="A29" s="7" t="s">
        <v>39</v>
      </c>
      <c r="B29" s="5"/>
      <c r="C29" s="5"/>
      <c r="D29" s="5"/>
      <c r="E29" s="10">
        <v>98796.14</v>
      </c>
    </row>
    <row r="30" spans="1:5" ht="45">
      <c r="A30" s="7" t="s">
        <v>40</v>
      </c>
      <c r="B30" s="5" t="s">
        <v>41</v>
      </c>
      <c r="C30" s="16">
        <v>3</v>
      </c>
      <c r="D30" s="16" t="s">
        <v>42</v>
      </c>
      <c r="E30" s="10">
        <f>308274+32587+25988+46398</f>
        <v>413247</v>
      </c>
    </row>
    <row r="31" spans="1:5" ht="30">
      <c r="A31" s="7" t="s">
        <v>43</v>
      </c>
      <c r="B31" s="5" t="s">
        <v>44</v>
      </c>
      <c r="C31" s="16">
        <v>20</v>
      </c>
      <c r="D31" s="16" t="s">
        <v>42</v>
      </c>
      <c r="E31" s="10">
        <v>21673</v>
      </c>
    </row>
    <row r="32" spans="1:5" ht="30">
      <c r="A32" s="7" t="s">
        <v>45</v>
      </c>
      <c r="B32" s="5" t="s">
        <v>44</v>
      </c>
      <c r="C32" s="16">
        <v>10</v>
      </c>
      <c r="D32" s="16" t="s">
        <v>42</v>
      </c>
      <c r="E32" s="10">
        <v>10850</v>
      </c>
    </row>
    <row r="33" spans="1:5" ht="30">
      <c r="A33" s="7" t="s">
        <v>46</v>
      </c>
      <c r="B33" s="5" t="s">
        <v>44</v>
      </c>
      <c r="C33" s="16">
        <v>7</v>
      </c>
      <c r="D33" s="16" t="s">
        <v>42</v>
      </c>
      <c r="E33" s="10">
        <v>4326</v>
      </c>
    </row>
    <row r="34" spans="1:5" ht="30">
      <c r="A34" s="7" t="s">
        <v>47</v>
      </c>
      <c r="B34" s="5" t="s">
        <v>44</v>
      </c>
      <c r="C34" s="16">
        <v>5</v>
      </c>
      <c r="D34" s="16" t="s">
        <v>42</v>
      </c>
      <c r="E34" s="10">
        <v>3079</v>
      </c>
    </row>
    <row r="35" spans="1:5" ht="15">
      <c r="A35" s="7" t="s">
        <v>48</v>
      </c>
      <c r="B35" s="5" t="s">
        <v>44</v>
      </c>
      <c r="C35" s="15">
        <v>15.5</v>
      </c>
      <c r="D35" s="16" t="s">
        <v>42</v>
      </c>
      <c r="E35" s="10">
        <v>22188</v>
      </c>
    </row>
    <row r="36" spans="1:5" ht="15">
      <c r="A36" s="7" t="s">
        <v>49</v>
      </c>
      <c r="B36" s="5" t="s">
        <v>50</v>
      </c>
      <c r="C36" s="16">
        <v>125</v>
      </c>
      <c r="D36" s="16" t="s">
        <v>42</v>
      </c>
      <c r="E36" s="10">
        <v>41691</v>
      </c>
    </row>
    <row r="37" spans="1:5" ht="15">
      <c r="A37" s="7" t="s">
        <v>51</v>
      </c>
      <c r="B37" s="5" t="s">
        <v>44</v>
      </c>
      <c r="C37" s="15">
        <v>69.6</v>
      </c>
      <c r="D37" s="16" t="s">
        <v>42</v>
      </c>
      <c r="E37" s="10">
        <v>27636</v>
      </c>
    </row>
    <row r="38" spans="1:5" ht="15">
      <c r="A38" s="7" t="s">
        <v>52</v>
      </c>
      <c r="B38" s="5" t="s">
        <v>50</v>
      </c>
      <c r="C38" s="16">
        <v>1</v>
      </c>
      <c r="D38" s="16" t="s">
        <v>42</v>
      </c>
      <c r="E38" s="10">
        <f>47050-47050</f>
        <v>0</v>
      </c>
    </row>
    <row r="39" spans="1:5" ht="15">
      <c r="A39" s="7" t="s">
        <v>53</v>
      </c>
      <c r="B39" s="5"/>
      <c r="C39" s="16"/>
      <c r="D39" s="16" t="s">
        <v>42</v>
      </c>
      <c r="E39" s="10">
        <v>24887</v>
      </c>
    </row>
    <row r="40" spans="1:5" ht="15">
      <c r="A40" s="7" t="s">
        <v>54</v>
      </c>
      <c r="B40" s="5" t="s">
        <v>50</v>
      </c>
      <c r="C40" s="16">
        <v>90</v>
      </c>
      <c r="D40" s="11">
        <v>30</v>
      </c>
      <c r="E40" s="10">
        <v>2700</v>
      </c>
    </row>
    <row r="41" spans="1:5" ht="30">
      <c r="A41" s="7" t="s">
        <v>55</v>
      </c>
      <c r="B41" s="5" t="s">
        <v>34</v>
      </c>
      <c r="C41" s="5">
        <v>967.4</v>
      </c>
      <c r="D41" s="5">
        <v>0.27</v>
      </c>
      <c r="E41" s="10">
        <f>C41*D41*12</f>
        <v>3134.376</v>
      </c>
    </row>
    <row r="42" spans="1:5" ht="45">
      <c r="A42" s="7" t="s">
        <v>56</v>
      </c>
      <c r="B42" s="5" t="s">
        <v>29</v>
      </c>
      <c r="C42" s="12">
        <v>1502390.88</v>
      </c>
      <c r="D42" s="11">
        <f>0.1</f>
        <v>0.1</v>
      </c>
      <c r="E42" s="10">
        <f>C42*D42</f>
        <v>150239.088</v>
      </c>
    </row>
    <row r="44" ht="15.75">
      <c r="A44" s="19" t="s">
        <v>57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2011-06-02T06:29:34Z</dcterms:modified>
  <cp:category/>
  <cp:version/>
  <cp:contentType/>
  <cp:contentStatus/>
</cp:coreProperties>
</file>